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92D5E29C-9948-4654-872A-4303B5FD1729}" xr6:coauthVersionLast="47" xr6:coauthVersionMax="47" xr10:uidLastSave="{00000000-0000-0000-0000-000000000000}"/>
  <bookViews>
    <workbookView xWindow="28680" yWindow="-120" windowWidth="29040" windowHeight="15990" tabRatio="804" activeTab="6" xr2:uid="{00000000-000D-0000-FFFF-FFFF00000000}"/>
  </bookViews>
  <sheets>
    <sheet name="DEFM A" sheetId="1" r:id="rId1"/>
    <sheet name="DEFM B&amp;C" sheetId="2" r:id="rId2"/>
    <sheet name="DEFM DELD Toutes catégories" sheetId="3" r:id="rId3"/>
    <sheet name="DEFM A - ASS" sheetId="4" r:id="rId4"/>
    <sheet name="DEFM A - Non indemnisé" sheetId="5" r:id="rId5"/>
    <sheet name="DEFM A - Obligation d'emploi" sheetId="6" r:id="rId6"/>
    <sheet name="DEFM A - RSA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12" i="3"/>
  <c r="G11" i="3"/>
  <c r="G10" i="3"/>
  <c r="G9" i="3"/>
  <c r="G8" i="3"/>
  <c r="G12" i="4"/>
  <c r="G11" i="4"/>
  <c r="G10" i="4"/>
  <c r="G9" i="4"/>
  <c r="G8" i="4"/>
  <c r="G12" i="5"/>
  <c r="G11" i="5"/>
  <c r="G10" i="5"/>
  <c r="G9" i="5"/>
  <c r="G8" i="5"/>
  <c r="G12" i="6"/>
  <c r="G11" i="6"/>
  <c r="G10" i="6"/>
  <c r="G9" i="6"/>
  <c r="G8" i="6"/>
  <c r="G12" i="7"/>
  <c r="G11" i="7"/>
  <c r="G10" i="7"/>
  <c r="G9" i="7"/>
  <c r="G8" i="7"/>
  <c r="G12" i="2"/>
  <c r="G11" i="2"/>
  <c r="G10" i="2"/>
  <c r="G9" i="2"/>
  <c r="G8" i="2"/>
  <c r="G9" i="1"/>
  <c r="G10" i="1"/>
  <c r="G11" i="1"/>
  <c r="G12" i="1"/>
  <c r="B7" i="3"/>
  <c r="B7" i="4"/>
  <c r="B7" i="5"/>
  <c r="B7" i="6"/>
  <c r="B7" i="7"/>
  <c r="B7" i="2"/>
  <c r="B7" i="1"/>
  <c r="C8" i="7"/>
  <c r="C9" i="7"/>
  <c r="C10" i="7"/>
  <c r="C11" i="7"/>
  <c r="C12" i="7"/>
  <c r="C8" i="6"/>
  <c r="C9" i="6"/>
  <c r="C10" i="6"/>
  <c r="C11" i="6"/>
  <c r="C12" i="6"/>
  <c r="C8" i="5"/>
  <c r="C9" i="5"/>
  <c r="C10" i="5"/>
  <c r="C11" i="5"/>
  <c r="C12" i="5"/>
  <c r="C8" i="4"/>
  <c r="C9" i="4"/>
  <c r="C10" i="4"/>
  <c r="C11" i="4"/>
  <c r="C12" i="4"/>
  <c r="C8" i="3"/>
  <c r="C9" i="3"/>
  <c r="C10" i="3"/>
  <c r="C11" i="3"/>
  <c r="C12" i="3"/>
  <c r="C8" i="2"/>
  <c r="C9" i="2"/>
  <c r="C10" i="2"/>
  <c r="C11" i="2"/>
  <c r="C12" i="2"/>
  <c r="C8" i="1"/>
  <c r="C9" i="1"/>
  <c r="C10" i="1"/>
  <c r="C11" i="1"/>
  <c r="C12" i="1"/>
  <c r="E1" i="4" l="1"/>
  <c r="D1" i="4"/>
  <c r="C1" i="4"/>
  <c r="E1" i="5"/>
  <c r="D1" i="5"/>
  <c r="C1" i="5"/>
  <c r="E1" i="6"/>
  <c r="D1" i="6"/>
  <c r="C1" i="6"/>
  <c r="E1" i="7"/>
  <c r="D1" i="7"/>
  <c r="C1" i="7"/>
  <c r="E1" i="3"/>
  <c r="D1" i="3"/>
  <c r="C1" i="3"/>
  <c r="E1" i="2"/>
  <c r="D1" i="2"/>
  <c r="C1" i="2"/>
  <c r="E7" i="1"/>
  <c r="G13" i="1" s="1"/>
  <c r="E8" i="2" l="1"/>
  <c r="E9" i="2"/>
  <c r="E10" i="2"/>
  <c r="E11" i="2"/>
  <c r="E12" i="2"/>
  <c r="E8" i="3"/>
  <c r="E9" i="3"/>
  <c r="E10" i="3"/>
  <c r="E11" i="3"/>
  <c r="E12" i="3"/>
  <c r="E8" i="4"/>
  <c r="E9" i="4"/>
  <c r="E10" i="4"/>
  <c r="E11" i="4"/>
  <c r="E12" i="4"/>
  <c r="E8" i="5"/>
  <c r="E9" i="5"/>
  <c r="E10" i="5"/>
  <c r="E11" i="5"/>
  <c r="E12" i="5"/>
  <c r="E8" i="6"/>
  <c r="E9" i="6"/>
  <c r="E10" i="6"/>
  <c r="E11" i="6"/>
  <c r="E12" i="6"/>
  <c r="E8" i="7"/>
  <c r="E9" i="7"/>
  <c r="E10" i="7"/>
  <c r="E11" i="7"/>
  <c r="E12" i="7"/>
  <c r="E8" i="1"/>
  <c r="E9" i="1"/>
  <c r="E10" i="1"/>
  <c r="E11" i="1"/>
  <c r="E12" i="1"/>
  <c r="D9" i="2"/>
  <c r="D10" i="2"/>
  <c r="D11" i="2"/>
  <c r="D12" i="2"/>
  <c r="D9" i="3"/>
  <c r="D10" i="3"/>
  <c r="D11" i="3"/>
  <c r="D12" i="3"/>
  <c r="D9" i="4"/>
  <c r="D10" i="4"/>
  <c r="D11" i="4"/>
  <c r="D12" i="4"/>
  <c r="D9" i="5"/>
  <c r="D10" i="5"/>
  <c r="D11" i="5"/>
  <c r="D12" i="5"/>
  <c r="D9" i="6"/>
  <c r="D10" i="6"/>
  <c r="D11" i="6"/>
  <c r="D12" i="6"/>
  <c r="D9" i="7"/>
  <c r="D10" i="7"/>
  <c r="D11" i="7"/>
  <c r="D12" i="7"/>
  <c r="D9" i="1"/>
  <c r="D10" i="1"/>
  <c r="D11" i="1"/>
  <c r="D12" i="1"/>
  <c r="D8" i="2"/>
  <c r="D8" i="3"/>
  <c r="D8" i="4"/>
  <c r="D8" i="5"/>
  <c r="D8" i="6"/>
  <c r="D8" i="7"/>
  <c r="D8" i="1"/>
  <c r="C7" i="1"/>
  <c r="C13" i="1" s="1"/>
  <c r="E7" i="3" l="1"/>
  <c r="G13" i="3" s="1"/>
  <c r="E7" i="4"/>
  <c r="G13" i="4" s="1"/>
  <c r="E7" i="5"/>
  <c r="G13" i="5" s="1"/>
  <c r="E7" i="6"/>
  <c r="G13" i="6" s="1"/>
  <c r="E7" i="7"/>
  <c r="G13" i="7" s="1"/>
  <c r="E7" i="2"/>
  <c r="G13" i="2" s="1"/>
  <c r="C7" i="7" l="1"/>
  <c r="C13" i="7" s="1"/>
  <c r="C7" i="6"/>
  <c r="C13" i="6" s="1"/>
  <c r="C7" i="5" l="1"/>
  <c r="C13" i="5" s="1"/>
  <c r="C7" i="4"/>
  <c r="C13" i="4" s="1"/>
  <c r="C7" i="3"/>
  <c r="C13" i="3" s="1"/>
  <c r="C7" i="2"/>
  <c r="C13" i="2" s="1"/>
  <c r="D7" i="7" l="1"/>
  <c r="D7" i="6"/>
  <c r="D7" i="5"/>
  <c r="D7" i="4"/>
  <c r="D7" i="3"/>
  <c r="D7" i="2"/>
  <c r="D7" i="1"/>
  <c r="D13" i="7" l="1"/>
  <c r="E13" i="7"/>
  <c r="D13" i="6"/>
  <c r="E13" i="6"/>
  <c r="D13" i="5"/>
  <c r="E13" i="5"/>
  <c r="D13" i="4"/>
  <c r="E13" i="4"/>
  <c r="D13" i="3"/>
  <c r="E13" i="3"/>
  <c r="D13" i="2"/>
  <c r="E13" i="2"/>
  <c r="D13" i="1"/>
  <c r="E13" i="1"/>
</calcChain>
</file>

<file path=xl/sharedStrings.xml><?xml version="1.0" encoding="utf-8"?>
<sst xmlns="http://schemas.openxmlformats.org/spreadsheetml/2006/main" count="28" uniqueCount="4">
  <si>
    <t>PDL</t>
  </si>
  <si>
    <t>Territoire</t>
  </si>
  <si>
    <t>Evolution annuelle</t>
  </si>
  <si>
    <t>Evo 2022/2019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</si>
</sst>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3" fontId="0" fillId="0" borderId="0" xfId="0" applyNumberFormat="1"/>
    <xf numFmtId="17" fontId="0" fillId="2" borderId="0" xfId="0" applyNumberFormat="1" applyFill="1"/>
    <xf numFmtId="164" fontId="2" fillId="0" borderId="0" xfId="1" applyNumberFormat="1" applyFont="1"/>
    <xf numFmtId="164" fontId="3" fillId="0" borderId="0" xfId="1" applyNumberFormat="1" applyFont="1"/>
    <xf numFmtId="0" fontId="0" fillId="3" borderId="0" xfId="0" applyFill="1" applyAlignment="1">
      <alignment vertical="center"/>
    </xf>
    <xf numFmtId="0" fontId="0" fillId="3" borderId="0" xfId="0" applyFill="1"/>
    <xf numFmtId="164" fontId="0" fillId="0" borderId="0" xfId="1" applyNumberFormat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workbookViewId="0">
      <selection activeCell="G8" sqref="G8:G13"/>
    </sheetView>
  </sheetViews>
  <sheetFormatPr baseColWidth="10" defaultColWidth="9.140625" defaultRowHeight="15" x14ac:dyDescent="0.25"/>
  <cols>
    <col min="1" max="1" width="9.42578125" bestFit="1" customWidth="1"/>
    <col min="2" max="3" width="9.42578125" customWidth="1"/>
    <col min="6" max="6" width="13.42578125" bestFit="1" customWidth="1"/>
  </cols>
  <sheetData>
    <row r="1" spans="1:7" x14ac:dyDescent="0.25">
      <c r="A1" t="s">
        <v>1</v>
      </c>
      <c r="B1" s="2">
        <v>43709</v>
      </c>
      <c r="C1" s="2">
        <v>44075</v>
      </c>
      <c r="D1" s="2">
        <v>44440</v>
      </c>
      <c r="E1" s="2">
        <v>44805</v>
      </c>
    </row>
    <row r="2" spans="1:7" x14ac:dyDescent="0.25">
      <c r="A2">
        <v>44</v>
      </c>
      <c r="B2">
        <v>63115</v>
      </c>
      <c r="C2" s="1">
        <v>70628</v>
      </c>
      <c r="D2" s="1">
        <v>60704</v>
      </c>
      <c r="E2" s="1">
        <v>52872</v>
      </c>
    </row>
    <row r="3" spans="1:7" x14ac:dyDescent="0.25">
      <c r="A3">
        <v>49</v>
      </c>
      <c r="B3">
        <v>37083</v>
      </c>
      <c r="C3" s="1">
        <v>39529</v>
      </c>
      <c r="D3" s="1">
        <v>34683</v>
      </c>
      <c r="E3" s="1">
        <v>31179</v>
      </c>
    </row>
    <row r="4" spans="1:7" x14ac:dyDescent="0.25">
      <c r="A4">
        <v>53</v>
      </c>
      <c r="B4">
        <v>9980</v>
      </c>
      <c r="C4" s="1">
        <v>11063</v>
      </c>
      <c r="D4" s="1">
        <v>9464</v>
      </c>
      <c r="E4" s="1">
        <v>8507</v>
      </c>
    </row>
    <row r="5" spans="1:7" x14ac:dyDescent="0.25">
      <c r="A5">
        <v>72</v>
      </c>
      <c r="B5">
        <v>27249</v>
      </c>
      <c r="C5" s="1">
        <v>29177</v>
      </c>
      <c r="D5" s="1">
        <v>25476</v>
      </c>
      <c r="E5" s="1">
        <v>22479</v>
      </c>
    </row>
    <row r="6" spans="1:7" x14ac:dyDescent="0.25">
      <c r="A6">
        <v>85</v>
      </c>
      <c r="B6">
        <v>26111</v>
      </c>
      <c r="C6" s="1">
        <v>28638</v>
      </c>
      <c r="D6" s="1">
        <v>24015</v>
      </c>
      <c r="E6" s="1">
        <v>21451</v>
      </c>
    </row>
    <row r="7" spans="1:7" x14ac:dyDescent="0.25">
      <c r="A7" t="s">
        <v>0</v>
      </c>
      <c r="B7" s="1">
        <f t="shared" ref="B7:D7" si="0">SUM(B2:B6)</f>
        <v>163538</v>
      </c>
      <c r="C7" s="1">
        <f t="shared" si="0"/>
        <v>179035</v>
      </c>
      <c r="D7" s="1">
        <f t="shared" si="0"/>
        <v>154342</v>
      </c>
      <c r="E7" s="1">
        <f>SUM(E2:E6)</f>
        <v>136488</v>
      </c>
    </row>
    <row r="8" spans="1:7" x14ac:dyDescent="0.25">
      <c r="A8" s="5" t="s">
        <v>2</v>
      </c>
      <c r="B8" s="5"/>
      <c r="C8" s="3">
        <f>(C2-B2)/B2</f>
        <v>0.11903667907787373</v>
      </c>
      <c r="D8" s="3">
        <f>(D2-C2)/C2</f>
        <v>-0.14051084555700288</v>
      </c>
      <c r="E8" s="3">
        <f>(E2-D2)/D2</f>
        <v>-0.12901950448075911</v>
      </c>
      <c r="F8" s="6" t="s">
        <v>3</v>
      </c>
      <c r="G8" s="7">
        <f>(E2-B2)/B2</f>
        <v>-0.1622910560088727</v>
      </c>
    </row>
    <row r="9" spans="1:7" x14ac:dyDescent="0.25">
      <c r="A9" s="5"/>
      <c r="B9" s="5"/>
      <c r="C9" s="3">
        <f t="shared" ref="C9:E13" si="1">(C3-B3)/B3</f>
        <v>6.5960143461963702E-2</v>
      </c>
      <c r="D9" s="3">
        <f t="shared" si="1"/>
        <v>-0.12259353892079233</v>
      </c>
      <c r="E9" s="3">
        <f t="shared" si="1"/>
        <v>-0.10102932272294785</v>
      </c>
      <c r="F9" s="6"/>
      <c r="G9" s="7">
        <f t="shared" ref="G9:G13" si="2">(E3-B3)/B3</f>
        <v>-0.15921041986894263</v>
      </c>
    </row>
    <row r="10" spans="1:7" x14ac:dyDescent="0.25">
      <c r="A10" s="5"/>
      <c r="B10" s="5"/>
      <c r="C10" s="3">
        <f t="shared" si="1"/>
        <v>0.10851703406813627</v>
      </c>
      <c r="D10" s="3">
        <f t="shared" si="1"/>
        <v>-0.1445358401880141</v>
      </c>
      <c r="E10" s="3">
        <f t="shared" si="1"/>
        <v>-0.10112003381234151</v>
      </c>
      <c r="F10" s="6"/>
      <c r="G10" s="7">
        <f t="shared" si="2"/>
        <v>-0.14759519038076152</v>
      </c>
    </row>
    <row r="11" spans="1:7" x14ac:dyDescent="0.25">
      <c r="A11" s="5"/>
      <c r="B11" s="5"/>
      <c r="C11" s="3">
        <f t="shared" si="1"/>
        <v>7.0754890087709646E-2</v>
      </c>
      <c r="D11" s="3">
        <f t="shared" si="1"/>
        <v>-0.12684648867258458</v>
      </c>
      <c r="E11" s="3">
        <f t="shared" si="1"/>
        <v>-0.11764013188883655</v>
      </c>
      <c r="F11" s="6"/>
      <c r="G11" s="7">
        <f t="shared" si="2"/>
        <v>-0.17505229549708246</v>
      </c>
    </row>
    <row r="12" spans="1:7" x14ac:dyDescent="0.25">
      <c r="A12" s="5"/>
      <c r="B12" s="5"/>
      <c r="C12" s="3">
        <f t="shared" si="1"/>
        <v>9.6779135230362676E-2</v>
      </c>
      <c r="D12" s="3">
        <f t="shared" si="1"/>
        <v>-0.1614288707311963</v>
      </c>
      <c r="E12" s="3">
        <f t="shared" si="1"/>
        <v>-0.10676660420570477</v>
      </c>
      <c r="F12" s="6"/>
      <c r="G12" s="7">
        <f t="shared" si="2"/>
        <v>-0.17846884454827466</v>
      </c>
    </row>
    <row r="13" spans="1:7" x14ac:dyDescent="0.25">
      <c r="A13" s="5"/>
      <c r="B13" s="5"/>
      <c r="C13" s="3">
        <f t="shared" si="1"/>
        <v>9.4760850689136464E-2</v>
      </c>
      <c r="D13" s="3">
        <f t="shared" si="1"/>
        <v>-0.13792275253442066</v>
      </c>
      <c r="E13" s="3">
        <f>(E7-D7)/D7</f>
        <v>-0.11567816926047349</v>
      </c>
      <c r="F13" s="6"/>
      <c r="G13" s="7">
        <f t="shared" si="2"/>
        <v>-0.16540498232826623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workbookViewId="0">
      <selection activeCell="G8" sqref="G8:G13"/>
    </sheetView>
  </sheetViews>
  <sheetFormatPr baseColWidth="10" defaultColWidth="9.140625" defaultRowHeight="15" x14ac:dyDescent="0.25"/>
  <cols>
    <col min="3" max="3" width="8" bestFit="1" customWidth="1"/>
    <col min="6" max="6" width="13.42578125" bestFit="1" customWidth="1"/>
    <col min="7" max="7" width="7.7109375" bestFit="1" customWidth="1"/>
  </cols>
  <sheetData>
    <row r="1" spans="1:7" x14ac:dyDescent="0.25">
      <c r="A1" t="s">
        <v>1</v>
      </c>
      <c r="B1" s="2">
        <v>43525</v>
      </c>
      <c r="C1" s="2">
        <f>'DEFM A'!C1</f>
        <v>44075</v>
      </c>
      <c r="D1" s="2">
        <f>'DEFM A'!D1</f>
        <v>44440</v>
      </c>
      <c r="E1" s="2">
        <f>'DEFM A'!E1</f>
        <v>44805</v>
      </c>
    </row>
    <row r="2" spans="1:7" x14ac:dyDescent="0.25">
      <c r="A2">
        <v>44</v>
      </c>
      <c r="B2">
        <v>57524</v>
      </c>
      <c r="C2" s="1">
        <v>57258</v>
      </c>
      <c r="D2" s="1">
        <v>59834</v>
      </c>
      <c r="E2" s="1">
        <v>57629</v>
      </c>
    </row>
    <row r="3" spans="1:7" x14ac:dyDescent="0.25">
      <c r="A3">
        <v>49</v>
      </c>
      <c r="B3">
        <v>36704</v>
      </c>
      <c r="C3" s="1">
        <v>37194</v>
      </c>
      <c r="D3" s="1">
        <v>37217</v>
      </c>
      <c r="E3" s="1">
        <v>35879</v>
      </c>
    </row>
    <row r="4" spans="1:7" x14ac:dyDescent="0.25">
      <c r="A4">
        <v>53</v>
      </c>
      <c r="B4">
        <v>10431</v>
      </c>
      <c r="C4" s="1">
        <v>10597</v>
      </c>
      <c r="D4" s="1">
        <v>10690</v>
      </c>
      <c r="E4" s="1">
        <v>10152</v>
      </c>
    </row>
    <row r="5" spans="1:7" x14ac:dyDescent="0.25">
      <c r="A5">
        <v>72</v>
      </c>
      <c r="B5">
        <v>23109</v>
      </c>
      <c r="C5" s="1">
        <v>23125</v>
      </c>
      <c r="D5" s="1">
        <v>23434</v>
      </c>
      <c r="E5" s="1">
        <v>22414</v>
      </c>
    </row>
    <row r="6" spans="1:7" x14ac:dyDescent="0.25">
      <c r="A6">
        <v>85</v>
      </c>
      <c r="B6">
        <v>27442</v>
      </c>
      <c r="C6" s="1">
        <v>28097</v>
      </c>
      <c r="D6" s="1">
        <v>28534</v>
      </c>
      <c r="E6" s="1">
        <v>26668</v>
      </c>
    </row>
    <row r="7" spans="1:7" x14ac:dyDescent="0.25">
      <c r="A7" t="s">
        <v>0</v>
      </c>
      <c r="B7" s="1">
        <f t="shared" ref="B7" si="0">SUM(B2:B6)</f>
        <v>155210</v>
      </c>
      <c r="C7" s="1">
        <f>SUM(C2:C6)</f>
        <v>156271</v>
      </c>
      <c r="D7" s="1">
        <f t="shared" ref="D7:E7" si="1">SUM(D2:D6)</f>
        <v>159709</v>
      </c>
      <c r="E7" s="1">
        <f t="shared" si="1"/>
        <v>152742</v>
      </c>
      <c r="F7" s="1"/>
    </row>
    <row r="8" spans="1:7" x14ac:dyDescent="0.25">
      <c r="A8" s="5" t="s">
        <v>2</v>
      </c>
      <c r="B8" s="5"/>
      <c r="C8" s="4">
        <f>(C2-B2)/B2</f>
        <v>-4.624156873652736E-3</v>
      </c>
      <c r="D8" s="4">
        <f>(D2-C2)/C2</f>
        <v>4.4989346466869258E-2</v>
      </c>
      <c r="E8" s="4">
        <f>(E2-D2)/D2</f>
        <v>-3.6851957081258151E-2</v>
      </c>
      <c r="F8" s="6" t="s">
        <v>3</v>
      </c>
      <c r="G8" s="7">
        <f>(E2-B2)/B2</f>
        <v>1.8253250817050275E-3</v>
      </c>
    </row>
    <row r="9" spans="1:7" x14ac:dyDescent="0.25">
      <c r="A9" s="5"/>
      <c r="B9" s="5"/>
      <c r="C9" s="4">
        <f t="shared" ref="C9:E13" si="2">(C3-B3)/B3</f>
        <v>1.3350043591979076E-2</v>
      </c>
      <c r="D9" s="4">
        <f t="shared" si="2"/>
        <v>6.183793084906168E-4</v>
      </c>
      <c r="E9" s="4">
        <f t="shared" si="2"/>
        <v>-3.5951312572211624E-2</v>
      </c>
      <c r="F9" s="6"/>
      <c r="G9" s="7">
        <f t="shared" ref="G9:G13" si="3">(E3-B3)/B3</f>
        <v>-2.247711421098518E-2</v>
      </c>
    </row>
    <row r="10" spans="1:7" x14ac:dyDescent="0.25">
      <c r="A10" s="5"/>
      <c r="B10" s="5"/>
      <c r="C10" s="4">
        <f t="shared" si="2"/>
        <v>1.5914102195379157E-2</v>
      </c>
      <c r="D10" s="4">
        <f t="shared" si="2"/>
        <v>8.7760686986883083E-3</v>
      </c>
      <c r="E10" s="4">
        <f t="shared" si="2"/>
        <v>-5.0327408793264736E-2</v>
      </c>
      <c r="F10" s="6"/>
      <c r="G10" s="7">
        <f t="shared" si="3"/>
        <v>-2.6747195858498704E-2</v>
      </c>
    </row>
    <row r="11" spans="1:7" x14ac:dyDescent="0.25">
      <c r="A11" s="5"/>
      <c r="B11" s="5"/>
      <c r="C11" s="4">
        <f t="shared" si="2"/>
        <v>6.9237093772988873E-4</v>
      </c>
      <c r="D11" s="4">
        <f t="shared" si="2"/>
        <v>1.3362162162162163E-2</v>
      </c>
      <c r="E11" s="4">
        <f t="shared" si="2"/>
        <v>-4.3526499957326964E-2</v>
      </c>
      <c r="F11" s="6"/>
      <c r="G11" s="7">
        <f t="shared" si="3"/>
        <v>-3.0074862607642045E-2</v>
      </c>
    </row>
    <row r="12" spans="1:7" x14ac:dyDescent="0.25">
      <c r="A12" s="5"/>
      <c r="B12" s="5"/>
      <c r="C12" s="4">
        <f t="shared" si="2"/>
        <v>2.3868522702426936E-2</v>
      </c>
      <c r="D12" s="4">
        <f t="shared" si="2"/>
        <v>1.5553261914083355E-2</v>
      </c>
      <c r="E12" s="4">
        <f t="shared" si="2"/>
        <v>-6.5395668325506418E-2</v>
      </c>
      <c r="F12" s="6"/>
      <c r="G12" s="7">
        <f t="shared" si="3"/>
        <v>-2.8204941330806792E-2</v>
      </c>
    </row>
    <row r="13" spans="1:7" x14ac:dyDescent="0.25">
      <c r="A13" s="5"/>
      <c r="B13" s="5"/>
      <c r="C13" s="4">
        <f t="shared" si="2"/>
        <v>6.8358997487275308E-3</v>
      </c>
      <c r="D13" s="4">
        <f t="shared" si="2"/>
        <v>2.2000243167318311E-2</v>
      </c>
      <c r="E13" s="4">
        <f>(E7-D7)/D7</f>
        <v>-4.3623089494017241E-2</v>
      </c>
      <c r="F13" s="6"/>
      <c r="G13" s="7">
        <f t="shared" si="3"/>
        <v>-1.5901037304297403E-2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workbookViewId="0">
      <selection activeCell="G8" sqref="G8:G13"/>
    </sheetView>
  </sheetViews>
  <sheetFormatPr baseColWidth="10" defaultColWidth="9.140625" defaultRowHeight="15" x14ac:dyDescent="0.25"/>
  <cols>
    <col min="3" max="3" width="8" bestFit="1" customWidth="1"/>
    <col min="6" max="6" width="13.42578125" bestFit="1" customWidth="1"/>
    <col min="7" max="7" width="7.7109375" bestFit="1" customWidth="1"/>
  </cols>
  <sheetData>
    <row r="1" spans="1:7" x14ac:dyDescent="0.25">
      <c r="A1" t="s">
        <v>1</v>
      </c>
      <c r="B1" s="2">
        <v>43525</v>
      </c>
      <c r="C1" s="2">
        <f>'DEFM A'!C1</f>
        <v>44075</v>
      </c>
      <c r="D1" s="2">
        <f>'DEFM A'!D1</f>
        <v>44440</v>
      </c>
      <c r="E1" s="2">
        <f>'DEFM A'!E1</f>
        <v>44805</v>
      </c>
    </row>
    <row r="2" spans="1:7" x14ac:dyDescent="0.25">
      <c r="A2">
        <v>44</v>
      </c>
      <c r="B2">
        <v>58508</v>
      </c>
      <c r="C2" s="1">
        <v>63669</v>
      </c>
      <c r="D2" s="1">
        <v>63004</v>
      </c>
      <c r="E2" s="1">
        <v>55043</v>
      </c>
    </row>
    <row r="3" spans="1:7" x14ac:dyDescent="0.25">
      <c r="A3">
        <v>49</v>
      </c>
      <c r="B3">
        <v>37586</v>
      </c>
      <c r="C3" s="1">
        <v>40668</v>
      </c>
      <c r="D3" s="1">
        <v>38618</v>
      </c>
      <c r="E3" s="1">
        <v>33830</v>
      </c>
    </row>
    <row r="4" spans="1:7" x14ac:dyDescent="0.25">
      <c r="A4">
        <v>53</v>
      </c>
      <c r="B4">
        <v>9925</v>
      </c>
      <c r="C4" s="1">
        <v>10814</v>
      </c>
      <c r="D4" s="1">
        <v>10310</v>
      </c>
      <c r="E4" s="1">
        <v>9070</v>
      </c>
    </row>
    <row r="5" spans="1:7" x14ac:dyDescent="0.25">
      <c r="A5">
        <v>72</v>
      </c>
      <c r="B5">
        <v>26093</v>
      </c>
      <c r="C5" s="1">
        <v>27863</v>
      </c>
      <c r="D5" s="1">
        <v>26464</v>
      </c>
      <c r="E5" s="1">
        <v>22898</v>
      </c>
    </row>
    <row r="6" spans="1:7" x14ac:dyDescent="0.25">
      <c r="A6">
        <v>85</v>
      </c>
      <c r="B6">
        <v>26818</v>
      </c>
      <c r="C6" s="1">
        <v>29603</v>
      </c>
      <c r="D6" s="1">
        <v>28626</v>
      </c>
      <c r="E6" s="1">
        <v>24921</v>
      </c>
    </row>
    <row r="7" spans="1:7" x14ac:dyDescent="0.25">
      <c r="A7" t="s">
        <v>0</v>
      </c>
      <c r="B7" s="1">
        <f t="shared" ref="B7" si="0">SUM(B2:B6)</f>
        <v>158930</v>
      </c>
      <c r="C7" s="1">
        <f>SUM(C2:C6)</f>
        <v>172617</v>
      </c>
      <c r="D7" s="1">
        <f t="shared" ref="D7:E7" si="1">SUM(D2:D6)</f>
        <v>167022</v>
      </c>
      <c r="E7" s="1">
        <f t="shared" si="1"/>
        <v>145762</v>
      </c>
    </row>
    <row r="8" spans="1:7" x14ac:dyDescent="0.25">
      <c r="A8" s="5" t="s">
        <v>2</v>
      </c>
      <c r="B8" s="5"/>
      <c r="C8" s="4">
        <f>(C2-B2)/B2</f>
        <v>8.8210159294455456E-2</v>
      </c>
      <c r="D8" s="4">
        <f>(D2-C2)/C2</f>
        <v>-1.0444643390032825E-2</v>
      </c>
      <c r="E8" s="4">
        <f>(E2-D2)/D2</f>
        <v>-0.12635705669481304</v>
      </c>
      <c r="F8" s="6" t="s">
        <v>3</v>
      </c>
      <c r="G8" s="7">
        <f>(E2-B2)/B2</f>
        <v>-5.9222670404047308E-2</v>
      </c>
    </row>
    <row r="9" spans="1:7" x14ac:dyDescent="0.25">
      <c r="A9" s="5"/>
      <c r="B9" s="5"/>
      <c r="C9" s="4">
        <f t="shared" ref="C9:E13" si="2">(C3-B3)/B3</f>
        <v>8.1998616506145899E-2</v>
      </c>
      <c r="D9" s="4">
        <f t="shared" si="2"/>
        <v>-5.0408183338251207E-2</v>
      </c>
      <c r="E9" s="4">
        <f t="shared" si="2"/>
        <v>-0.12398363457455072</v>
      </c>
      <c r="F9" s="6"/>
      <c r="G9" s="7">
        <f t="shared" ref="G9:G13" si="3">(E3-B3)/B3</f>
        <v>-9.9930825307295273E-2</v>
      </c>
    </row>
    <row r="10" spans="1:7" x14ac:dyDescent="0.25">
      <c r="A10" s="5"/>
      <c r="B10" s="5"/>
      <c r="C10" s="4">
        <f t="shared" si="2"/>
        <v>8.9571788413098236E-2</v>
      </c>
      <c r="D10" s="4">
        <f t="shared" si="2"/>
        <v>-4.6606251155909009E-2</v>
      </c>
      <c r="E10" s="4">
        <f t="shared" si="2"/>
        <v>-0.12027158098933075</v>
      </c>
      <c r="F10" s="6"/>
      <c r="G10" s="7">
        <f t="shared" si="3"/>
        <v>-8.6146095717884133E-2</v>
      </c>
    </row>
    <row r="11" spans="1:7" x14ac:dyDescent="0.25">
      <c r="A11" s="5"/>
      <c r="B11" s="5"/>
      <c r="C11" s="4">
        <f t="shared" si="2"/>
        <v>6.7834285057295066E-2</v>
      </c>
      <c r="D11" s="4">
        <f t="shared" si="2"/>
        <v>-5.0209955855435522E-2</v>
      </c>
      <c r="E11" s="4">
        <f t="shared" si="2"/>
        <v>-0.1347490931076179</v>
      </c>
      <c r="F11" s="6"/>
      <c r="G11" s="7">
        <f t="shared" si="3"/>
        <v>-0.12244663319664278</v>
      </c>
    </row>
    <row r="12" spans="1:7" x14ac:dyDescent="0.25">
      <c r="A12" s="5"/>
      <c r="B12" s="5"/>
      <c r="C12" s="4">
        <f t="shared" si="2"/>
        <v>0.10384816168245209</v>
      </c>
      <c r="D12" s="4">
        <f t="shared" si="2"/>
        <v>-3.3003411816369961E-2</v>
      </c>
      <c r="E12" s="4">
        <f t="shared" si="2"/>
        <v>-0.12942779291553133</v>
      </c>
      <c r="F12" s="6"/>
      <c r="G12" s="7">
        <f t="shared" si="3"/>
        <v>-7.0736072786934154E-2</v>
      </c>
    </row>
    <row r="13" spans="1:7" x14ac:dyDescent="0.25">
      <c r="A13" s="5"/>
      <c r="B13" s="5"/>
      <c r="C13" s="4">
        <f t="shared" si="2"/>
        <v>8.6119675328761094E-2</v>
      </c>
      <c r="D13" s="4">
        <f t="shared" si="2"/>
        <v>-3.2412798275951962E-2</v>
      </c>
      <c r="E13" s="4">
        <f>(E7-D7)/D7</f>
        <v>-0.12728862066075128</v>
      </c>
      <c r="F13" s="6"/>
      <c r="G13" s="7">
        <f t="shared" si="3"/>
        <v>-8.2854086704838611E-2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"/>
  <sheetViews>
    <sheetView workbookViewId="0">
      <selection activeCell="G8" sqref="G8:G13"/>
    </sheetView>
  </sheetViews>
  <sheetFormatPr baseColWidth="10" defaultRowHeight="15" x14ac:dyDescent="0.25"/>
  <cols>
    <col min="3" max="3" width="8" bestFit="1" customWidth="1"/>
    <col min="6" max="6" width="13.42578125" bestFit="1" customWidth="1"/>
    <col min="7" max="7" width="7.7109375" bestFit="1" customWidth="1"/>
  </cols>
  <sheetData>
    <row r="1" spans="1:7" x14ac:dyDescent="0.25">
      <c r="A1" t="s">
        <v>1</v>
      </c>
      <c r="B1" s="2">
        <v>43525</v>
      </c>
      <c r="C1" s="2">
        <f>'DEFM A'!C1</f>
        <v>44075</v>
      </c>
      <c r="D1" s="2">
        <f>'DEFM A'!D1</f>
        <v>44440</v>
      </c>
      <c r="E1" s="2">
        <f>'DEFM A'!E1</f>
        <v>44805</v>
      </c>
    </row>
    <row r="2" spans="1:7" x14ac:dyDescent="0.25">
      <c r="A2">
        <v>44</v>
      </c>
      <c r="B2">
        <v>3714</v>
      </c>
      <c r="C2" s="1">
        <v>3977</v>
      </c>
      <c r="D2" s="1">
        <v>3493</v>
      </c>
      <c r="E2" s="1">
        <v>2596</v>
      </c>
    </row>
    <row r="3" spans="1:7" x14ac:dyDescent="0.25">
      <c r="A3">
        <v>49</v>
      </c>
      <c r="B3">
        <v>2885</v>
      </c>
      <c r="C3" s="1">
        <v>3012</v>
      </c>
      <c r="D3" s="1">
        <v>2554</v>
      </c>
      <c r="E3" s="1">
        <v>1971</v>
      </c>
    </row>
    <row r="4" spans="1:7" x14ac:dyDescent="0.25">
      <c r="A4">
        <v>53</v>
      </c>
      <c r="B4">
        <v>763</v>
      </c>
      <c r="C4" s="1">
        <v>833</v>
      </c>
      <c r="D4" s="1">
        <v>682</v>
      </c>
      <c r="E4" s="1">
        <v>552</v>
      </c>
    </row>
    <row r="5" spans="1:7" x14ac:dyDescent="0.25">
      <c r="A5">
        <v>72</v>
      </c>
      <c r="B5">
        <v>2204</v>
      </c>
      <c r="C5" s="1">
        <v>2341</v>
      </c>
      <c r="D5" s="1">
        <v>1955</v>
      </c>
      <c r="E5" s="1">
        <v>1576</v>
      </c>
    </row>
    <row r="6" spans="1:7" x14ac:dyDescent="0.25">
      <c r="A6">
        <v>85</v>
      </c>
      <c r="B6">
        <v>2305</v>
      </c>
      <c r="C6" s="1">
        <v>2392</v>
      </c>
      <c r="D6" s="1">
        <v>2043</v>
      </c>
      <c r="E6" s="1">
        <v>1518</v>
      </c>
    </row>
    <row r="7" spans="1:7" x14ac:dyDescent="0.25">
      <c r="A7" t="s">
        <v>0</v>
      </c>
      <c r="B7" s="1">
        <f t="shared" ref="B7" si="0">SUM(B2:B6)</f>
        <v>11871</v>
      </c>
      <c r="C7" s="1">
        <f>SUM(C2:C6)</f>
        <v>12555</v>
      </c>
      <c r="D7" s="1">
        <f t="shared" ref="D7:E7" si="1">SUM(D2:D6)</f>
        <v>10727</v>
      </c>
      <c r="E7" s="1">
        <f t="shared" si="1"/>
        <v>8213</v>
      </c>
    </row>
    <row r="8" spans="1:7" x14ac:dyDescent="0.25">
      <c r="A8" s="5" t="s">
        <v>2</v>
      </c>
      <c r="B8" s="5"/>
      <c r="C8" s="4">
        <f>(C2-B2)/B2</f>
        <v>7.0813139472267098E-2</v>
      </c>
      <c r="D8" s="4">
        <f>(D2-C2)/C2</f>
        <v>-0.12169977369876792</v>
      </c>
      <c r="E8" s="4">
        <f>(E2-D2)/D2</f>
        <v>-0.25679931291153735</v>
      </c>
      <c r="F8" s="6" t="s">
        <v>3</v>
      </c>
      <c r="G8" s="7">
        <f>(E2-B2)/B2</f>
        <v>-0.30102315562735593</v>
      </c>
    </row>
    <row r="9" spans="1:7" x14ac:dyDescent="0.25">
      <c r="A9" s="5"/>
      <c r="B9" s="5"/>
      <c r="C9" s="4">
        <f t="shared" ref="C9:E13" si="2">(C3-B3)/B3</f>
        <v>4.4020797227036397E-2</v>
      </c>
      <c r="D9" s="4">
        <f t="shared" si="2"/>
        <v>-0.15205843293492696</v>
      </c>
      <c r="E9" s="4">
        <f t="shared" si="2"/>
        <v>-0.22826938136256852</v>
      </c>
      <c r="F9" s="6"/>
      <c r="G9" s="7">
        <f t="shared" ref="G9:G13" si="3">(E3-B3)/B3</f>
        <v>-0.31681109185441941</v>
      </c>
    </row>
    <row r="10" spans="1:7" x14ac:dyDescent="0.25">
      <c r="A10" s="5"/>
      <c r="B10" s="5"/>
      <c r="C10" s="4">
        <f t="shared" si="2"/>
        <v>9.1743119266055051E-2</v>
      </c>
      <c r="D10" s="4">
        <f t="shared" si="2"/>
        <v>-0.18127250900360145</v>
      </c>
      <c r="E10" s="4">
        <f t="shared" si="2"/>
        <v>-0.1906158357771261</v>
      </c>
      <c r="F10" s="6"/>
      <c r="G10" s="7">
        <f t="shared" si="3"/>
        <v>-0.27653997378768019</v>
      </c>
    </row>
    <row r="11" spans="1:7" x14ac:dyDescent="0.25">
      <c r="A11" s="5"/>
      <c r="B11" s="5"/>
      <c r="C11" s="4">
        <f t="shared" si="2"/>
        <v>6.2159709618874771E-2</v>
      </c>
      <c r="D11" s="4">
        <f t="shared" si="2"/>
        <v>-0.16488680051260146</v>
      </c>
      <c r="E11" s="4">
        <f t="shared" si="2"/>
        <v>-0.1938618925831202</v>
      </c>
      <c r="F11" s="6"/>
      <c r="G11" s="7">
        <f t="shared" si="3"/>
        <v>-0.28493647912885661</v>
      </c>
    </row>
    <row r="12" spans="1:7" x14ac:dyDescent="0.25">
      <c r="A12" s="5"/>
      <c r="B12" s="5"/>
      <c r="C12" s="4">
        <f t="shared" si="2"/>
        <v>3.7744034707158348E-2</v>
      </c>
      <c r="D12" s="4">
        <f t="shared" si="2"/>
        <v>-0.14590301003344483</v>
      </c>
      <c r="E12" s="4">
        <f t="shared" si="2"/>
        <v>-0.25697503671071953</v>
      </c>
      <c r="F12" s="6"/>
      <c r="G12" s="7">
        <f t="shared" si="3"/>
        <v>-0.34143167028199567</v>
      </c>
    </row>
    <row r="13" spans="1:7" x14ac:dyDescent="0.25">
      <c r="A13" s="5"/>
      <c r="B13" s="5"/>
      <c r="C13" s="4">
        <f t="shared" si="2"/>
        <v>5.7619408642911298E-2</v>
      </c>
      <c r="D13" s="4">
        <f t="shared" si="2"/>
        <v>-0.14559936280366387</v>
      </c>
      <c r="E13" s="4">
        <f>(E7-D7)/D7</f>
        <v>-0.23436189055653958</v>
      </c>
      <c r="F13" s="6"/>
      <c r="G13" s="7">
        <f t="shared" si="3"/>
        <v>-0.30814590177744083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workbookViewId="0">
      <selection activeCell="G8" sqref="G8:G13"/>
    </sheetView>
  </sheetViews>
  <sheetFormatPr baseColWidth="10" defaultRowHeight="15" x14ac:dyDescent="0.25"/>
  <cols>
    <col min="3" max="3" width="8" bestFit="1" customWidth="1"/>
    <col min="6" max="6" width="13.42578125" bestFit="1" customWidth="1"/>
    <col min="7" max="7" width="7.7109375" bestFit="1" customWidth="1"/>
  </cols>
  <sheetData>
    <row r="1" spans="1:7" x14ac:dyDescent="0.25">
      <c r="A1" t="s">
        <v>1</v>
      </c>
      <c r="B1" s="2">
        <v>43525</v>
      </c>
      <c r="C1" s="2">
        <f>'DEFM A'!C1</f>
        <v>44075</v>
      </c>
      <c r="D1" s="2">
        <f>'DEFM A'!D1</f>
        <v>44440</v>
      </c>
      <c r="E1" s="2">
        <f>'DEFM A'!E1</f>
        <v>44805</v>
      </c>
    </row>
    <row r="2" spans="1:7" x14ac:dyDescent="0.25">
      <c r="A2">
        <v>44</v>
      </c>
      <c r="B2">
        <v>23261</v>
      </c>
      <c r="C2" s="1">
        <v>26576</v>
      </c>
      <c r="D2" s="1">
        <v>23800</v>
      </c>
      <c r="E2" s="1">
        <v>19355</v>
      </c>
    </row>
    <row r="3" spans="1:7" x14ac:dyDescent="0.25">
      <c r="A3">
        <v>49</v>
      </c>
      <c r="B3">
        <v>25958</v>
      </c>
      <c r="C3" s="1">
        <v>17534</v>
      </c>
      <c r="D3" s="1">
        <v>15636</v>
      </c>
      <c r="E3" s="1">
        <v>13257</v>
      </c>
    </row>
    <row r="4" spans="1:7" x14ac:dyDescent="0.25">
      <c r="A4">
        <v>53</v>
      </c>
      <c r="B4">
        <v>3794</v>
      </c>
      <c r="C4" s="1">
        <v>4374</v>
      </c>
      <c r="D4" s="1">
        <v>3914</v>
      </c>
      <c r="E4" s="1">
        <v>3308</v>
      </c>
    </row>
    <row r="5" spans="1:7" x14ac:dyDescent="0.25">
      <c r="A5">
        <v>72</v>
      </c>
      <c r="B5">
        <v>12691</v>
      </c>
      <c r="C5" s="1">
        <v>14075</v>
      </c>
      <c r="D5" s="1">
        <v>12641</v>
      </c>
      <c r="E5" s="1">
        <v>10794</v>
      </c>
    </row>
    <row r="6" spans="1:7" x14ac:dyDescent="0.25">
      <c r="A6">
        <v>85</v>
      </c>
      <c r="B6">
        <v>8841</v>
      </c>
      <c r="C6" s="1">
        <v>10156</v>
      </c>
      <c r="D6" s="1">
        <v>8733</v>
      </c>
      <c r="E6" s="1">
        <v>7293</v>
      </c>
    </row>
    <row r="7" spans="1:7" x14ac:dyDescent="0.25">
      <c r="A7" t="s">
        <v>0</v>
      </c>
      <c r="B7" s="1">
        <f t="shared" ref="B7" si="0">SUM(B2:B6)</f>
        <v>74545</v>
      </c>
      <c r="C7" s="1">
        <f>SUM(C2:C6)</f>
        <v>72715</v>
      </c>
      <c r="D7" s="1">
        <f t="shared" ref="D7:E7" si="1">SUM(D2:D6)</f>
        <v>64724</v>
      </c>
      <c r="E7" s="1">
        <f t="shared" si="1"/>
        <v>54007</v>
      </c>
    </row>
    <row r="8" spans="1:7" x14ac:dyDescent="0.25">
      <c r="A8" s="5" t="s">
        <v>2</v>
      </c>
      <c r="B8" s="5"/>
      <c r="C8" s="4">
        <f>(C2-B2)/B2</f>
        <v>0.14251321955203988</v>
      </c>
      <c r="D8" s="4">
        <f>(D2-C2)/C2</f>
        <v>-0.10445514750150511</v>
      </c>
      <c r="E8" s="4">
        <f>(E2-D2)/D2</f>
        <v>-0.18676470588235294</v>
      </c>
      <c r="F8" s="6" t="s">
        <v>3</v>
      </c>
      <c r="G8" s="7">
        <f>(E2-B2)/B2</f>
        <v>-0.1679205537165212</v>
      </c>
    </row>
    <row r="9" spans="1:7" x14ac:dyDescent="0.25">
      <c r="A9" s="5"/>
      <c r="B9" s="5"/>
      <c r="C9" s="4">
        <f t="shared" ref="C9:E13" si="2">(C3-B3)/B3</f>
        <v>-0.32452423145080517</v>
      </c>
      <c r="D9" s="4">
        <f t="shared" si="2"/>
        <v>-0.10824683472111327</v>
      </c>
      <c r="E9" s="4">
        <f t="shared" si="2"/>
        <v>-0.15214888718342287</v>
      </c>
      <c r="F9" s="6"/>
      <c r="G9" s="7">
        <f t="shared" ref="G9:G13" si="3">(E3-B3)/B3</f>
        <v>-0.48929039217197012</v>
      </c>
    </row>
    <row r="10" spans="1:7" x14ac:dyDescent="0.25">
      <c r="A10" s="5"/>
      <c r="B10" s="5"/>
      <c r="C10" s="4">
        <f t="shared" si="2"/>
        <v>0.15287295730100159</v>
      </c>
      <c r="D10" s="4">
        <f t="shared" si="2"/>
        <v>-0.10516689529035209</v>
      </c>
      <c r="E10" s="4">
        <f t="shared" si="2"/>
        <v>-0.1548288196218702</v>
      </c>
      <c r="F10" s="6"/>
      <c r="G10" s="7">
        <f t="shared" si="3"/>
        <v>-0.12809699525566684</v>
      </c>
    </row>
    <row r="11" spans="1:7" x14ac:dyDescent="0.25">
      <c r="A11" s="5"/>
      <c r="B11" s="5"/>
      <c r="C11" s="4">
        <f t="shared" si="2"/>
        <v>0.10905366007406823</v>
      </c>
      <c r="D11" s="4">
        <f t="shared" si="2"/>
        <v>-0.10188277087033748</v>
      </c>
      <c r="E11" s="4">
        <f t="shared" si="2"/>
        <v>-0.14611185823906336</v>
      </c>
      <c r="F11" s="6"/>
      <c r="G11" s="7">
        <f t="shared" si="3"/>
        <v>-0.14947600661886376</v>
      </c>
    </row>
    <row r="12" spans="1:7" x14ac:dyDescent="0.25">
      <c r="A12" s="5"/>
      <c r="B12" s="5"/>
      <c r="C12" s="4">
        <f t="shared" si="2"/>
        <v>0.14873883044904423</v>
      </c>
      <c r="D12" s="4">
        <f t="shared" si="2"/>
        <v>-0.1401142181961402</v>
      </c>
      <c r="E12" s="4">
        <f t="shared" si="2"/>
        <v>-0.16489178976296806</v>
      </c>
      <c r="F12" s="6"/>
      <c r="G12" s="7">
        <f t="shared" si="3"/>
        <v>-0.17509331523583305</v>
      </c>
    </row>
    <row r="13" spans="1:7" x14ac:dyDescent="0.25">
      <c r="A13" s="5"/>
      <c r="B13" s="5"/>
      <c r="C13" s="4">
        <f t="shared" si="2"/>
        <v>-2.4548930176403513E-2</v>
      </c>
      <c r="D13" s="4">
        <f t="shared" si="2"/>
        <v>-0.1098947947466135</v>
      </c>
      <c r="E13" s="4">
        <f>(E7-D7)/D7</f>
        <v>-0.16558000123601754</v>
      </c>
      <c r="F13" s="6"/>
      <c r="G13" s="7">
        <f t="shared" si="3"/>
        <v>-0.27551143604534173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3"/>
  <sheetViews>
    <sheetView workbookViewId="0">
      <selection activeCell="I12" sqref="I12:J12"/>
    </sheetView>
  </sheetViews>
  <sheetFormatPr baseColWidth="10" defaultRowHeight="15" x14ac:dyDescent="0.25"/>
  <cols>
    <col min="3" max="3" width="8" bestFit="1" customWidth="1"/>
    <col min="6" max="6" width="13.42578125" bestFit="1" customWidth="1"/>
    <col min="7" max="7" width="7.7109375" bestFit="1" customWidth="1"/>
  </cols>
  <sheetData>
    <row r="1" spans="1:7" x14ac:dyDescent="0.25">
      <c r="A1" t="s">
        <v>1</v>
      </c>
      <c r="B1" s="2">
        <v>43525</v>
      </c>
      <c r="C1" s="2">
        <f>'DEFM A'!C1</f>
        <v>44075</v>
      </c>
      <c r="D1" s="2">
        <f>'DEFM A'!D1</f>
        <v>44440</v>
      </c>
      <c r="E1" s="2">
        <f>'DEFM A'!E1</f>
        <v>44805</v>
      </c>
    </row>
    <row r="2" spans="1:7" x14ac:dyDescent="0.25">
      <c r="A2">
        <v>44</v>
      </c>
      <c r="B2">
        <v>6915</v>
      </c>
      <c r="C2" s="1">
        <v>6638</v>
      </c>
      <c r="D2" s="1">
        <v>6134</v>
      </c>
      <c r="E2" s="1">
        <v>5755</v>
      </c>
    </row>
    <row r="3" spans="1:7" x14ac:dyDescent="0.25">
      <c r="A3">
        <v>49</v>
      </c>
      <c r="B3">
        <v>4494</v>
      </c>
      <c r="C3" s="1">
        <v>3876</v>
      </c>
      <c r="D3" s="1">
        <v>4125</v>
      </c>
      <c r="E3" s="1">
        <v>4093</v>
      </c>
    </row>
    <row r="4" spans="1:7" x14ac:dyDescent="0.25">
      <c r="A4">
        <v>53</v>
      </c>
      <c r="B4">
        <v>1233</v>
      </c>
      <c r="C4" s="1">
        <v>1264</v>
      </c>
      <c r="D4" s="1">
        <v>1300</v>
      </c>
      <c r="E4" s="1">
        <v>1109</v>
      </c>
    </row>
    <row r="5" spans="1:7" x14ac:dyDescent="0.25">
      <c r="A5">
        <v>72</v>
      </c>
      <c r="B5">
        <v>3113</v>
      </c>
      <c r="C5" s="1">
        <v>3032</v>
      </c>
      <c r="D5" s="1">
        <v>3175</v>
      </c>
      <c r="E5" s="1">
        <v>2908</v>
      </c>
    </row>
    <row r="6" spans="1:7" x14ac:dyDescent="0.25">
      <c r="A6">
        <v>85</v>
      </c>
      <c r="B6">
        <v>3528</v>
      </c>
      <c r="C6" s="1">
        <v>3540</v>
      </c>
      <c r="D6" s="1">
        <v>3113</v>
      </c>
      <c r="E6" s="1">
        <v>2806</v>
      </c>
    </row>
    <row r="7" spans="1:7" x14ac:dyDescent="0.25">
      <c r="A7" t="s">
        <v>0</v>
      </c>
      <c r="B7" s="1">
        <f t="shared" ref="B7" si="0">SUM(B2:B6)</f>
        <v>19283</v>
      </c>
      <c r="C7" s="1">
        <f>SUM(C2:C6)</f>
        <v>18350</v>
      </c>
      <c r="D7" s="1">
        <f t="shared" ref="D7:E7" si="1">SUM(D2:D6)</f>
        <v>17847</v>
      </c>
      <c r="E7" s="1">
        <f t="shared" si="1"/>
        <v>16671</v>
      </c>
    </row>
    <row r="8" spans="1:7" x14ac:dyDescent="0.25">
      <c r="A8" s="5" t="s">
        <v>2</v>
      </c>
      <c r="B8" s="5"/>
      <c r="C8" s="4">
        <f>(C2-B2)/B2</f>
        <v>-4.0057845263919013E-2</v>
      </c>
      <c r="D8" s="4">
        <f>(D2-C2)/C2</f>
        <v>-7.5926483880686957E-2</v>
      </c>
      <c r="E8" s="4">
        <f>(E2-D2)/D2</f>
        <v>-6.1786762308444737E-2</v>
      </c>
      <c r="F8" s="6" t="s">
        <v>3</v>
      </c>
      <c r="G8" s="7">
        <f>(E2-B2)/B2</f>
        <v>-0.16775126536514823</v>
      </c>
    </row>
    <row r="9" spans="1:7" x14ac:dyDescent="0.25">
      <c r="A9" s="5"/>
      <c r="B9" s="5"/>
      <c r="C9" s="4">
        <f t="shared" ref="C9:E13" si="2">(C3-B3)/B3</f>
        <v>-0.13751668891855809</v>
      </c>
      <c r="D9" s="4">
        <f t="shared" si="2"/>
        <v>6.4241486068111461E-2</v>
      </c>
      <c r="E9" s="4">
        <f t="shared" si="2"/>
        <v>-7.7575757575757574E-3</v>
      </c>
      <c r="F9" s="6"/>
      <c r="G9" s="7">
        <f t="shared" ref="G9:G13" si="3">(E3-B3)/B3</f>
        <v>-8.9230084557187367E-2</v>
      </c>
    </row>
    <row r="10" spans="1:7" x14ac:dyDescent="0.25">
      <c r="A10" s="5"/>
      <c r="B10" s="5"/>
      <c r="C10" s="4">
        <f t="shared" si="2"/>
        <v>2.5141930251419302E-2</v>
      </c>
      <c r="D10" s="4">
        <f t="shared" si="2"/>
        <v>2.8481012658227847E-2</v>
      </c>
      <c r="E10" s="4">
        <f t="shared" si="2"/>
        <v>-0.14692307692307693</v>
      </c>
      <c r="F10" s="6"/>
      <c r="G10" s="7">
        <f t="shared" si="3"/>
        <v>-0.10056772100567721</v>
      </c>
    </row>
    <row r="11" spans="1:7" x14ac:dyDescent="0.25">
      <c r="A11" s="5"/>
      <c r="B11" s="5"/>
      <c r="C11" s="4">
        <f t="shared" si="2"/>
        <v>-2.6019916479280435E-2</v>
      </c>
      <c r="D11" s="4">
        <f t="shared" si="2"/>
        <v>4.7163588390501318E-2</v>
      </c>
      <c r="E11" s="4">
        <f t="shared" si="2"/>
        <v>-8.4094488188976371E-2</v>
      </c>
      <c r="F11" s="6"/>
      <c r="G11" s="7">
        <f t="shared" si="3"/>
        <v>-6.5852875040154191E-2</v>
      </c>
    </row>
    <row r="12" spans="1:7" x14ac:dyDescent="0.25">
      <c r="A12" s="5"/>
      <c r="B12" s="5"/>
      <c r="C12" s="4">
        <f t="shared" si="2"/>
        <v>3.4013605442176869E-3</v>
      </c>
      <c r="D12" s="4">
        <f t="shared" si="2"/>
        <v>-0.12062146892655368</v>
      </c>
      <c r="E12" s="4">
        <f t="shared" si="2"/>
        <v>-9.8618695791840669E-2</v>
      </c>
      <c r="F12" s="6"/>
      <c r="G12" s="7">
        <f t="shared" si="3"/>
        <v>-0.20464852607709749</v>
      </c>
    </row>
    <row r="13" spans="1:7" x14ac:dyDescent="0.25">
      <c r="A13" s="5"/>
      <c r="B13" s="5"/>
      <c r="C13" s="4">
        <f t="shared" si="2"/>
        <v>-4.8384587460457401E-2</v>
      </c>
      <c r="D13" s="4">
        <f t="shared" si="2"/>
        <v>-2.7411444141689372E-2</v>
      </c>
      <c r="E13" s="4">
        <f>(E7-D7)/D7</f>
        <v>-6.5893427466801144E-2</v>
      </c>
      <c r="F13" s="6"/>
      <c r="G13" s="7">
        <f t="shared" si="3"/>
        <v>-0.13545610122906188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3"/>
  <sheetViews>
    <sheetView tabSelected="1" topLeftCell="A4" workbookViewId="0">
      <selection activeCell="J25" sqref="J25"/>
    </sheetView>
  </sheetViews>
  <sheetFormatPr baseColWidth="10" defaultRowHeight="15" x14ac:dyDescent="0.25"/>
  <cols>
    <col min="3" max="3" width="8" bestFit="1" customWidth="1"/>
    <col min="6" max="6" width="13.42578125" bestFit="1" customWidth="1"/>
    <col min="7" max="7" width="7.7109375" bestFit="1" customWidth="1"/>
  </cols>
  <sheetData>
    <row r="1" spans="1:7" x14ac:dyDescent="0.25">
      <c r="A1" t="s">
        <v>1</v>
      </c>
      <c r="B1" s="2">
        <v>43525</v>
      </c>
      <c r="C1" s="2">
        <f>'DEFM A'!C1</f>
        <v>44075</v>
      </c>
      <c r="D1" s="2">
        <f>'DEFM A'!D1</f>
        <v>44440</v>
      </c>
      <c r="E1" s="2">
        <f>'DEFM A'!E1</f>
        <v>44805</v>
      </c>
    </row>
    <row r="2" spans="1:7" x14ac:dyDescent="0.25">
      <c r="A2">
        <v>44</v>
      </c>
      <c r="B2">
        <v>12151</v>
      </c>
      <c r="C2" s="1">
        <v>14787</v>
      </c>
      <c r="D2" s="1">
        <v>13865</v>
      </c>
      <c r="E2" s="1">
        <v>12236</v>
      </c>
    </row>
    <row r="3" spans="1:7" x14ac:dyDescent="0.25">
      <c r="A3">
        <v>49</v>
      </c>
      <c r="B3">
        <v>9590</v>
      </c>
      <c r="C3" s="1">
        <v>11155</v>
      </c>
      <c r="D3" s="1">
        <v>10400</v>
      </c>
      <c r="E3" s="1">
        <v>9355</v>
      </c>
    </row>
    <row r="4" spans="1:7" x14ac:dyDescent="0.25">
      <c r="A4">
        <v>53</v>
      </c>
      <c r="B4">
        <v>2107</v>
      </c>
      <c r="C4" s="1">
        <v>2686</v>
      </c>
      <c r="D4" s="1">
        <v>2383</v>
      </c>
      <c r="E4" s="1">
        <v>2243</v>
      </c>
    </row>
    <row r="5" spans="1:7" x14ac:dyDescent="0.25">
      <c r="A5">
        <v>72</v>
      </c>
      <c r="B5">
        <v>6847</v>
      </c>
      <c r="C5" s="1">
        <v>8537</v>
      </c>
      <c r="D5" s="1">
        <v>8004</v>
      </c>
      <c r="E5" s="1">
        <v>7424</v>
      </c>
    </row>
    <row r="6" spans="1:7" x14ac:dyDescent="0.25">
      <c r="A6">
        <v>85</v>
      </c>
      <c r="B6">
        <v>4097</v>
      </c>
      <c r="C6" s="1">
        <v>4924</v>
      </c>
      <c r="D6" s="1">
        <v>4073</v>
      </c>
      <c r="E6" s="1">
        <v>3382</v>
      </c>
    </row>
    <row r="7" spans="1:7" x14ac:dyDescent="0.25">
      <c r="A7" t="s">
        <v>0</v>
      </c>
      <c r="B7" s="1">
        <f t="shared" ref="B7" si="0">SUM(B2:B6)</f>
        <v>34792</v>
      </c>
      <c r="C7" s="1">
        <f>SUM(C2:C6)</f>
        <v>42089</v>
      </c>
      <c r="D7" s="1">
        <f t="shared" ref="D7:E7" si="1">SUM(D2:D6)</f>
        <v>38725</v>
      </c>
      <c r="E7" s="1">
        <f t="shared" si="1"/>
        <v>34640</v>
      </c>
    </row>
    <row r="8" spans="1:7" x14ac:dyDescent="0.25">
      <c r="A8" s="5" t="s">
        <v>2</v>
      </c>
      <c r="B8" s="5"/>
      <c r="C8" s="4">
        <f>(C2-B2)/B2</f>
        <v>0.21693687762324088</v>
      </c>
      <c r="D8" s="4">
        <f>(D2-C2)/C2</f>
        <v>-6.2352066003922367E-2</v>
      </c>
      <c r="E8" s="4">
        <f>(E2-D2)/D2</f>
        <v>-0.11749008294266138</v>
      </c>
      <c r="F8" s="6" t="s">
        <v>3</v>
      </c>
      <c r="G8" s="7">
        <f>(E2-B2)/B2</f>
        <v>6.995309028063534E-3</v>
      </c>
    </row>
    <row r="9" spans="1:7" x14ac:dyDescent="0.25">
      <c r="A9" s="5"/>
      <c r="B9" s="5"/>
      <c r="C9" s="4">
        <f t="shared" ref="C9:E12" si="2">(C3-B3)/B3</f>
        <v>0.16319082377476538</v>
      </c>
      <c r="D9" s="4">
        <f t="shared" si="2"/>
        <v>-6.7682653518601518E-2</v>
      </c>
      <c r="E9" s="4">
        <f t="shared" si="2"/>
        <v>-0.10048076923076923</v>
      </c>
      <c r="F9" s="6"/>
      <c r="G9" s="7">
        <f t="shared" ref="G9:G13" si="3">(E3-B3)/B3</f>
        <v>-2.4504692387904068E-2</v>
      </c>
    </row>
    <row r="10" spans="1:7" x14ac:dyDescent="0.25">
      <c r="A10" s="5"/>
      <c r="B10" s="5"/>
      <c r="C10" s="4">
        <f t="shared" si="2"/>
        <v>0.27479829140958711</v>
      </c>
      <c r="D10" s="4">
        <f t="shared" si="2"/>
        <v>-0.11280714817572599</v>
      </c>
      <c r="E10" s="4">
        <f t="shared" si="2"/>
        <v>-5.8749475451112046E-2</v>
      </c>
      <c r="F10" s="6"/>
      <c r="G10" s="7">
        <f t="shared" si="3"/>
        <v>6.4546748932130998E-2</v>
      </c>
    </row>
    <row r="11" spans="1:7" x14ac:dyDescent="0.25">
      <c r="A11" s="5"/>
      <c r="B11" s="5"/>
      <c r="C11" s="4">
        <f t="shared" si="2"/>
        <v>0.24682342631809551</v>
      </c>
      <c r="D11" s="4">
        <f t="shared" si="2"/>
        <v>-6.2434110343211904E-2</v>
      </c>
      <c r="E11" s="4">
        <f t="shared" si="2"/>
        <v>-7.2463768115942032E-2</v>
      </c>
      <c r="F11" s="6"/>
      <c r="G11" s="7">
        <f t="shared" si="3"/>
        <v>8.4270483423397102E-2</v>
      </c>
    </row>
    <row r="12" spans="1:7" x14ac:dyDescent="0.25">
      <c r="A12" s="5"/>
      <c r="B12" s="5"/>
      <c r="C12" s="4">
        <f t="shared" si="2"/>
        <v>0.20185501586526727</v>
      </c>
      <c r="D12" s="4">
        <f t="shared" si="2"/>
        <v>-0.17282696994313565</v>
      </c>
      <c r="E12" s="4">
        <f t="shared" si="2"/>
        <v>-0.16965381782469924</v>
      </c>
      <c r="F12" s="6"/>
      <c r="G12" s="7">
        <f t="shared" si="3"/>
        <v>-0.1745179399560654</v>
      </c>
    </row>
    <row r="13" spans="1:7" x14ac:dyDescent="0.25">
      <c r="A13" s="5"/>
      <c r="B13" s="5"/>
      <c r="C13" s="4">
        <f>(C7-B7)/B7</f>
        <v>0.20973212232697172</v>
      </c>
      <c r="D13" s="4">
        <f>(D7-C7)/C7</f>
        <v>-7.9925871367815815E-2</v>
      </c>
      <c r="E13" s="4">
        <f>(E7-D7)/D7</f>
        <v>-0.10548741123305358</v>
      </c>
      <c r="F13" s="6"/>
      <c r="G13" s="7">
        <f t="shared" si="3"/>
        <v>-4.3688204184870088E-3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DEFM A</vt:lpstr>
      <vt:lpstr>DEFM B&amp;C</vt:lpstr>
      <vt:lpstr>DEFM DELD Toutes catégories</vt:lpstr>
      <vt:lpstr>DEFM A - ASS</vt:lpstr>
      <vt:lpstr>DEFM A - Non indemnisé</vt:lpstr>
      <vt:lpstr>DEFM A - Obligation d'emploi</vt:lpstr>
      <vt:lpstr>DEFM A - RSA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2022-12-02T14:48:14Z</dcterms:modified>
</cp:coreProperties>
</file>